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11 BrnoZast\1 etapa\Soutěž dotazy\"/>
    </mc:Choice>
  </mc:AlternateContent>
  <bookViews>
    <workbookView xWindow="0" yWindow="0" windowWidth="28800" windowHeight="11445"/>
  </bookViews>
  <sheets>
    <sheet name="SO 90-00-02.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Q8" i="1" s="1"/>
  <c r="I8" i="1" s="1"/>
  <c r="O9" i="1"/>
  <c r="I13" i="1"/>
  <c r="O13" i="1" s="1"/>
  <c r="I17" i="1"/>
  <c r="O17" i="1"/>
  <c r="I21" i="1"/>
  <c r="O21" i="1"/>
  <c r="I25" i="1"/>
  <c r="O25" i="1"/>
  <c r="I29" i="1"/>
  <c r="O29" i="1" s="1"/>
  <c r="I33" i="1"/>
  <c r="O33" i="1"/>
  <c r="I37" i="1"/>
  <c r="O37" i="1"/>
  <c r="I41" i="1"/>
  <c r="O41" i="1"/>
  <c r="I45" i="1"/>
  <c r="O45" i="1" s="1"/>
  <c r="I49" i="1"/>
  <c r="O49" i="1"/>
  <c r="I53" i="1"/>
  <c r="O53" i="1"/>
  <c r="I58" i="1"/>
  <c r="Q57" i="1" s="1"/>
  <c r="I57" i="1" s="1"/>
  <c r="O58" i="1"/>
  <c r="R57" i="1" s="1"/>
  <c r="O57" i="1" s="1"/>
  <c r="I62" i="1"/>
  <c r="O62" i="1"/>
  <c r="I66" i="1"/>
  <c r="O66" i="1"/>
  <c r="I70" i="1"/>
  <c r="O70" i="1" s="1"/>
  <c r="I74" i="1"/>
  <c r="O74" i="1"/>
  <c r="I78" i="1"/>
  <c r="O78" i="1"/>
  <c r="I82" i="1"/>
  <c r="O82" i="1"/>
  <c r="I86" i="1"/>
  <c r="O86" i="1" s="1"/>
  <c r="I90" i="1"/>
  <c r="O90" i="1"/>
  <c r="I95" i="1"/>
  <c r="O95" i="1" s="1"/>
  <c r="R94" i="1" s="1"/>
  <c r="O94" i="1" s="1"/>
  <c r="I99" i="1"/>
  <c r="O99" i="1"/>
  <c r="I103" i="1"/>
  <c r="O103" i="1"/>
  <c r="I107" i="1"/>
  <c r="O107" i="1"/>
  <c r="I111" i="1"/>
  <c r="O111" i="1" s="1"/>
  <c r="I115" i="1"/>
  <c r="O115" i="1"/>
  <c r="I119" i="1"/>
  <c r="O119" i="1"/>
  <c r="I123" i="1"/>
  <c r="Q94" i="1" s="1"/>
  <c r="I94" i="1" s="1"/>
  <c r="O123" i="1"/>
  <c r="I128" i="1"/>
  <c r="Q127" i="1" s="1"/>
  <c r="I127" i="1" s="1"/>
  <c r="O128" i="1"/>
  <c r="I132" i="1"/>
  <c r="O132" i="1"/>
  <c r="I136" i="1"/>
  <c r="O136" i="1" s="1"/>
  <c r="R127" i="1" l="1"/>
  <c r="O127" i="1" s="1"/>
  <c r="R8" i="1"/>
  <c r="O8" i="1" s="1"/>
  <c r="I3" i="1"/>
  <c r="O2" i="1" l="1"/>
</calcChain>
</file>

<file path=xl/sharedStrings.xml><?xml version="1.0" encoding="utf-8"?>
<sst xmlns="http://schemas.openxmlformats.org/spreadsheetml/2006/main" count="467" uniqueCount="171">
  <si>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 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185/2001 Sb., o nakládání s odpady, v platném znění.</t>
  </si>
  <si>
    <t>TS</t>
  </si>
  <si>
    <t>Viz příloha TZ</t>
  </si>
  <si>
    <t>VV</t>
  </si>
  <si>
    <t/>
  </si>
  <si>
    <t>PP</t>
  </si>
  <si>
    <t>2</t>
  </si>
  <si>
    <t>T</t>
  </si>
  <si>
    <t>POPLATKY ZA LIKVIDACŮ ODPADŮ NEKONTAMINOVANÝCH - 17 01 01  BETON Z DEMOLIC OBJEKTŮ, ZÁKLADŮ TV</t>
  </si>
  <si>
    <t>15140</t>
  </si>
  <si>
    <t>32</t>
  </si>
  <si>
    <t>P</t>
  </si>
  <si>
    <t>POPLATKY ZA LIKVIDACŮ ODPADŮ NEKONTAMINOVANÝCH - 17 03 02  VYBOURANÝ ASFALTOVÝ BETON BEZ DEHTU</t>
  </si>
  <si>
    <t>015130</t>
  </si>
  <si>
    <t>31</t>
  </si>
  <si>
    <t>POPLATKY ZA LIKVIDACŮ ODPADŮ NEKONTAMINOVANÝCH - 17 05 04  VYTĚŽENÉ ZEMINY A HORNINY -  I. TŘÍDA TĚŽITELNOSTI</t>
  </si>
  <si>
    <t>015111</t>
  </si>
  <si>
    <t>30</t>
  </si>
  <si>
    <t>Poplatky za skládky</t>
  </si>
  <si>
    <t>990</t>
  </si>
  <si>
    <t>SD</t>
  </si>
  <si>
    <t>položka zahrnuje sazbu za pronájem dopravních značek a zařízení. Počet měrných jednotek se určí jako součin počtu sloupků a počtu dní použití</t>
  </si>
  <si>
    <t>KSDEN</t>
  </si>
  <si>
    <t>SLOUP A STOJKY DZ Z JÄKL PRO OCEL STOJAN NÁJEMNÉ</t>
  </si>
  <si>
    <t>914959</t>
  </si>
  <si>
    <t>29</t>
  </si>
  <si>
    <t>Položka zahrnuje odstranění, demontáž a odklizení materiálu s odvozem na předepsané místo</t>
  </si>
  <si>
    <t>KUS</t>
  </si>
  <si>
    <t>SLOUPKY A STOJKY DZ Z JÄKL PROFILŮ PRO OCEL STOJAN DEMONTÁŽ</t>
  </si>
  <si>
    <t>914953</t>
  </si>
  <si>
    <t>28</t>
  </si>
  <si>
    <t>položka zahrnuje:   
- dopravu demontovaného zařízení z dočasné skládky   
- osazení a montáž zařízení na místě určeném projektem    
- nutnou opravu poškozených částí   
nezahrnuje dodávku sloupku, stojky a upevňovacího zařízení</t>
  </si>
  <si>
    <t>SLOUPKY A STOJKY DZ Z JÄKL PROF PRO OCEL STOJAN MONT S PŘESUN</t>
  </si>
  <si>
    <t>914952</t>
  </si>
  <si>
    <t>27</t>
  </si>
  <si>
    <t>položka zahrnuje sazbu za pronájem dopravních značek a zařízení, počet jednotek je určen jako součin počtu značek a počtu dní použití</t>
  </si>
  <si>
    <t>DOPRAV ZNAČKY ZÁKL VEL HLINÍK FÓLIE TŘ 1 - NÁJEMNÉ</t>
  </si>
  <si>
    <t>914169</t>
  </si>
  <si>
    <t>26</t>
  </si>
  <si>
    <t>DOPRAVNÍ ZNAČKY ZÁKLADNÍ VELIKOSTI HLINÍKOVÉ FÓLIE TŘ 1 - DEMONTÁŽ</t>
  </si>
  <si>
    <t>914163</t>
  </si>
  <si>
    <t>25</t>
  </si>
  <si>
    <t>položka zahrnuje:   
- dopravu demontované značky z dočasné skládky   
- osazení a montáž značky na místě určeném projektem    
- nutnou opravu poškozených částí   
nezahrnuje dodávku značky</t>
  </si>
  <si>
    <t>DOPRAVNÍ ZNAČKY ZÁKLADNÍ VELIKOSTI HLINÍKOVÉ FÓLIE TŘ 1 - MONTÁŽ S PŘEMÍSTĚNÍM</t>
  </si>
  <si>
    <t>914162</t>
  </si>
  <si>
    <t>24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</si>
  <si>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</si>
  <si>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odhad, 30=30,000 [A]</t>
  </si>
  <si>
    <t>DOČASNÉ ZAKRYTÍ NEBO OTOČENÍ STÁVAJÍCÍCH DOPRAVNÍCH ZNAČEK</t>
  </si>
  <si>
    <t>91400</t>
  </si>
  <si>
    <t>23</t>
  </si>
  <si>
    <t>položka zahrnuje:   
- dodání a osazení sloupku včetně nutných zemních prací   
- vnitrostaveništní a mimostaveništní doprava   
- odrazky plastové nebo z retroreflexní fólie</t>
  </si>
  <si>
    <t>doplnění chybějících, odhad</t>
  </si>
  <si>
    <t>SMĚROVÉ SLOUPKY Z PLAST HMOT VČETNĚ ODRAZNÉHO PÁSKU</t>
  </si>
  <si>
    <t>91228</t>
  </si>
  <si>
    <t>22</t>
  </si>
  <si>
    <t>Ostatní konstrukce a práce</t>
  </si>
  <si>
    <t>9</t>
  </si>
  <si>
    <t>- dodání dílců v požadované kvalitě, dodání materiálu pro předepsané  lože v tloušťce předepsané dokumentací a pro předepsanou výplň spar   
- očištění podkladu   
- uložení dílců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</si>
  <si>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M2</t>
  </si>
  <si>
    <t>KRYT ZE SINIČNÍCH DÍLCŮ (PANELŮ) TL 180MM</t>
  </si>
  <si>
    <t>58302</t>
  </si>
  <si>
    <t>21</t>
  </si>
  <si>
    <t>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</si>
  <si>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M3</t>
  </si>
  <si>
    <t>ASFALTOVÝ BETON PRO PODKLADNÍ VRSTVY ACP 22+, 22S</t>
  </si>
  <si>
    <t>574E07</t>
  </si>
  <si>
    <t>20</t>
  </si>
  <si>
    <t>ASFALTOVÝ BETON PRO LOŽNÍ VRSTVY ACL 22+, 22S TL. 70MM</t>
  </si>
  <si>
    <t>574C68</t>
  </si>
  <si>
    <t>19</t>
  </si>
  <si>
    <t>ASFALTOVÝ BETON PRO OBRUSNÉ VRSTVY ACO 11+, 11S TL. 50MM</t>
  </si>
  <si>
    <t>574A44</t>
  </si>
  <si>
    <t>18</t>
  </si>
  <si>
    <t>- dodání všech předepsaných materiálů pro postřiky v předepsaném množství   
- provedení dle předepsaného technologického předpisu   
- zřízení vrstvy bez rozlišení šířky, pokládání vrstvy po etapách   
- úpravu napojení, ukončení</t>
  </si>
  <si>
    <t>SPOJOVACÍ POSTŘIK Z EMULZE DO 0,5KG/M2</t>
  </si>
  <si>
    <t>572213</t>
  </si>
  <si>
    <t>17</t>
  </si>
  <si>
    <t>- dodání kameniva předepsané kvality a zrnitosti   
- rozprostření a zhutnění vrstvy v předepsané tloušťce   
- zřízení vrstvy bez rozlišení šířky, pokládání vrstvy po etapách</t>
  </si>
  <si>
    <t>ZPEVNĚNÍ KRAJNIC ZE ŠTĚRKODRTI TL. DO 100MM</t>
  </si>
  <si>
    <t>56932</t>
  </si>
  <si>
    <t>16</t>
  </si>
  <si>
    <t>- dodání kameniva předepsané kvality a zrnitosti   
- rozprostření a zhutnění vrstvy v předepsané tloušťce   
- zřízení vrstvy bez rozlišení šířky, pokládání vrstvy po etapách   
- nezahrnuje postřiky, nátěry</t>
  </si>
  <si>
    <t>VOZOVKOVÉ VRSTVY ZE ŠTĚRKODRTI TL. DO 300MM</t>
  </si>
  <si>
    <t>56336</t>
  </si>
  <si>
    <t>15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</si>
  <si>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</si>
  <si>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Úprava plochy skládky</t>
  </si>
  <si>
    <t>m2</t>
  </si>
  <si>
    <t>VOZOVKOVÉ VRSTVY ZE ŠTĚRKODRTI TL. DO 200MM</t>
  </si>
  <si>
    <t>56334</t>
  </si>
  <si>
    <t>14</t>
  </si>
  <si>
    <t>VOZOVKOVÉ VRSTVY ZE ŠTĚRKODRTI</t>
  </si>
  <si>
    <t>56330</t>
  </si>
  <si>
    <t>13</t>
  </si>
  <si>
    <t>Komunikace</t>
  </si>
  <si>
    <t>5</t>
  </si>
  <si>
    <t>položka zahrnuje srovnání výškových rozdílů terénu</t>
  </si>
  <si>
    <t>ÚPRAVA POVRCHŮ SROVNÁNÍM ÚZEMÍ V TL DO 0,50M</t>
  </si>
  <si>
    <t>18215</t>
  </si>
  <si>
    <t>12</t>
  </si>
  <si>
    <t>ÚPRAVA POVRCHŮ SROVNÁNÍM ÚZEMÍ V TL DO 0,25M</t>
  </si>
  <si>
    <t>18214</t>
  </si>
  <si>
    <t>11</t>
  </si>
  <si>
    <t>položka zahrnuje úpravu pláně včetně vyrovnání výškových rozdílů. Míru zhutnění určuje projekt.</t>
  </si>
  <si>
    <t>1080 + 4440 = 5480</t>
  </si>
  <si>
    <t>ÚPRAVA PLÁNĚ SE ZHUTNĚNÍM V HORNINĚ TŘ. I</t>
  </si>
  <si>
    <t>18110</t>
  </si>
  <si>
    <t>10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</si>
  <si>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</si>
  <si>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ULOŽENÍ SYPANINY DO NÁSYPŮ SE ZHUTNĚNÍM DO 95% PS</t>
  </si>
  <si>
    <t>171101</t>
  </si>
  <si>
    <t>- vodorovná a svislá doprava, přemístění, přeložení, manipulace s výkopkem a uložení na skládku (bez poplatku)</t>
  </si>
  <si>
    <t>ČIŠTĚNÍ KRAJNIC OD NÁNOSU TL. DO 100MM</t>
  </si>
  <si>
    <t>12922</t>
  </si>
  <si>
    <t>8</t>
  </si>
  <si>
    <t>Položka zahrnuje samostatnou dopravu suti a vybouraných hmot. Množství se určí jako součin hmotnosti [t] a požadované vzdálenosti [km].</t>
  </si>
  <si>
    <t>ZŘÍZENÍ STUPŇŮ V PODLOŽÍ NÁSYPŮ TŘ. I, ODVOZ DO 20KM</t>
  </si>
  <si>
    <t>126738</t>
  </si>
  <si>
    <t>7</t>
  </si>
  <si>
    <t>Příplatek 30km 2574 * 2,5 * 30</t>
  </si>
  <si>
    <t>tkm</t>
  </si>
  <si>
    <t>FRÉZOVÁNÍ ZPEVNĚNÝCH PLOCH ASFALTOVÝCH - DOPRAVA</t>
  </si>
  <si>
    <t>11372B</t>
  </si>
  <si>
    <t>6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</si>
  <si>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</si>
  <si>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FRÉZOVÁNÍ ZPEVNĚNÝCH PLOCH ASFALTOVÝCH, ODVOZ DO 20KM</t>
  </si>
  <si>
    <t>113728</t>
  </si>
  <si>
    <t>ODSTRAN PODKL ZPEVNĚNÝCH PLOCH Z KAMENIVA NESTMEL, ODVOZ DO 20KM</t>
  </si>
  <si>
    <t>113328</t>
  </si>
  <si>
    <t>4</t>
  </si>
  <si>
    <t>příplatek  20km 194,40*2,6*5</t>
  </si>
  <si>
    <t>ODSTRANĚNÍ KRYTU ZPEVNĚNÝCH PLOCH ZE SILNIČNÍCH DÍLCŮ - DOPRAVA</t>
  </si>
  <si>
    <t>11316B</t>
  </si>
  <si>
    <t>3</t>
  </si>
  <si>
    <t>ODSTRANĚNÍ KRYTU ZPEVNĚNÝCH PLOCH ZE SILNIČNÍCH DÍLCŮ, ODVOZ DO 20KM</t>
  </si>
  <si>
    <t>113168</t>
  </si>
  <si>
    <t>odstranění křovin a stromů do průměru 100 mm 
doprava dřevin na předepsanou vzdálenost 
spálení na hromadách nebo štěpkování</t>
  </si>
  <si>
    <t>ODSTRANĚNÍ KŘOVIN S ODVOZEM DO 12KM</t>
  </si>
  <si>
    <t>111206</t>
  </si>
  <si>
    <t>1</t>
  </si>
  <si>
    <t>Zemní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</si>
  <si>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</si>
  <si>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</si>
  <si>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</si>
  <si>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</si>
  <si>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</si>
  <si>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</si>
  <si>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</si>
  <si>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</si>
  <si>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</si>
  <si>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</si>
  <si>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</si>
  <si>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</si>
  <si>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</si>
  <si>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Dopravní opatření</t>
  </si>
  <si>
    <t>SO 90-00-02.1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</si>
  <si>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</si>
  <si>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</si>
  <si>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</si>
  <si>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</si>
  <si>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</si>
  <si>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</si>
  <si>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</si>
  <si>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</si>
  <si>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</si>
  <si>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</si>
  <si>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</si>
  <si>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km 147,750-148,0 délka 250m * 2m3/bm=500m3</t>
  </si>
  <si>
    <t>km 147,750-148,0 délka 250m * 1m3/bm=250m3</t>
  </si>
  <si>
    <t>Rozšíření paty náspu pro zřízení provizorní komunikace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</si>
</sst>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name val="Arial"/>
    </font>
    <font>
      <i/>
      <sz val="10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b/>
      <sz val="16"/>
      <color indexed="8"/>
      <name val="Arial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7" fillId="0" borderId="1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9"/>
  <sheetViews>
    <sheetView tabSelected="1" zoomScaleNormal="100" workbookViewId="0">
      <pane ySplit="7" topLeftCell="A32" activePane="bottomLeft" state="frozen"/>
      <selection pane="bottomLeft" activeCell="G44" sqref="G44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166</v>
      </c>
      <c r="B1" s="24"/>
      <c r="C1" s="24"/>
      <c r="D1" s="24"/>
      <c r="E1" s="24" t="s">
        <v>165</v>
      </c>
      <c r="F1" s="24"/>
      <c r="G1" s="24"/>
      <c r="H1" s="24"/>
      <c r="I1" s="24"/>
      <c r="P1" t="s">
        <v>134</v>
      </c>
    </row>
    <row r="2" spans="1:18" ht="24.95" customHeight="1" x14ac:dyDescent="0.2">
      <c r="B2" s="24"/>
      <c r="C2" s="24"/>
      <c r="D2" s="24"/>
      <c r="E2" s="27" t="s">
        <v>164</v>
      </c>
      <c r="F2" s="24"/>
      <c r="G2" s="24"/>
      <c r="H2" s="12"/>
      <c r="I2" s="12"/>
      <c r="O2">
        <f>0+O8+O57+O94+O127</f>
        <v>0</v>
      </c>
      <c r="P2" t="s">
        <v>134</v>
      </c>
    </row>
    <row r="3" spans="1:18" ht="15" customHeight="1" x14ac:dyDescent="0.2">
      <c r="A3" t="s">
        <v>163</v>
      </c>
      <c r="B3" s="26" t="s">
        <v>162</v>
      </c>
      <c r="C3" s="30" t="s">
        <v>161</v>
      </c>
      <c r="D3" s="31"/>
      <c r="E3" s="25" t="s">
        <v>160</v>
      </c>
      <c r="F3" s="24"/>
      <c r="G3" s="23"/>
      <c r="H3" s="22" t="s">
        <v>156</v>
      </c>
      <c r="I3" s="21">
        <f>0+I8+I57+I94+I127</f>
        <v>0</v>
      </c>
      <c r="O3" t="s">
        <v>159</v>
      </c>
      <c r="P3" t="s">
        <v>6</v>
      </c>
    </row>
    <row r="4" spans="1:18" ht="15" customHeight="1" x14ac:dyDescent="0.2">
      <c r="A4" t="s">
        <v>158</v>
      </c>
      <c r="B4" s="20" t="s">
        <v>157</v>
      </c>
      <c r="C4" s="32" t="s">
        <v>156</v>
      </c>
      <c r="D4" s="33"/>
      <c r="E4" s="19" t="s">
        <v>155</v>
      </c>
      <c r="F4" s="12"/>
      <c r="G4" s="12"/>
      <c r="H4" s="16"/>
      <c r="I4" s="16"/>
      <c r="O4" t="s">
        <v>154</v>
      </c>
      <c r="P4" t="s">
        <v>6</v>
      </c>
    </row>
    <row r="5" spans="1:18" ht="12.75" customHeight="1" x14ac:dyDescent="0.2">
      <c r="A5" s="29" t="s">
        <v>153</v>
      </c>
      <c r="B5" s="29" t="s">
        <v>152</v>
      </c>
      <c r="C5" s="29" t="s">
        <v>151</v>
      </c>
      <c r="D5" s="29" t="s">
        <v>150</v>
      </c>
      <c r="E5" s="29" t="s">
        <v>149</v>
      </c>
      <c r="F5" s="29" t="s">
        <v>148</v>
      </c>
      <c r="G5" s="29" t="s">
        <v>147</v>
      </c>
      <c r="H5" s="29" t="s">
        <v>146</v>
      </c>
      <c r="I5" s="29"/>
      <c r="O5" t="s">
        <v>145</v>
      </c>
      <c r="P5" t="s">
        <v>6</v>
      </c>
    </row>
    <row r="6" spans="1:18" ht="12.75" customHeight="1" x14ac:dyDescent="0.2">
      <c r="A6" s="29"/>
      <c r="B6" s="29"/>
      <c r="C6" s="29"/>
      <c r="D6" s="29"/>
      <c r="E6" s="29"/>
      <c r="F6" s="29"/>
      <c r="G6" s="29"/>
      <c r="H6" s="18" t="s">
        <v>144</v>
      </c>
      <c r="I6" s="18" t="s">
        <v>143</v>
      </c>
    </row>
    <row r="7" spans="1:18" ht="12.75" customHeight="1" x14ac:dyDescent="0.2">
      <c r="A7" s="18" t="s">
        <v>142</v>
      </c>
      <c r="B7" s="18" t="s">
        <v>140</v>
      </c>
      <c r="C7" s="18" t="s">
        <v>6</v>
      </c>
      <c r="D7" s="18" t="s">
        <v>134</v>
      </c>
      <c r="E7" s="18" t="s">
        <v>130</v>
      </c>
      <c r="F7" s="18" t="s">
        <v>96</v>
      </c>
      <c r="G7" s="18" t="s">
        <v>124</v>
      </c>
      <c r="H7" s="18" t="s">
        <v>57</v>
      </c>
      <c r="I7" s="18" t="s">
        <v>108</v>
      </c>
    </row>
    <row r="8" spans="1:18" ht="12.75" customHeight="1" x14ac:dyDescent="0.2">
      <c r="A8" s="16" t="s">
        <v>20</v>
      </c>
      <c r="B8" s="16"/>
      <c r="C8" s="17" t="s">
        <v>140</v>
      </c>
      <c r="D8" s="16"/>
      <c r="E8" s="13" t="s">
        <v>141</v>
      </c>
      <c r="F8" s="16"/>
      <c r="G8" s="16"/>
      <c r="H8" s="16"/>
      <c r="I8" s="15">
        <f>0+Q8</f>
        <v>0</v>
      </c>
      <c r="O8">
        <f>0+R8</f>
        <v>0</v>
      </c>
      <c r="Q8">
        <f>0+I9+I13+I17+I21+I25+I29+I33+I37+I41+I45+I49+I53</f>
        <v>0</v>
      </c>
      <c r="R8">
        <f>0+O9+O13+O17+O21+O25+O29+O33+O37+O41+O45+O49+O53</f>
        <v>0</v>
      </c>
    </row>
    <row r="9" spans="1:18" x14ac:dyDescent="0.2">
      <c r="A9" s="9" t="s">
        <v>11</v>
      </c>
      <c r="B9" s="10" t="s">
        <v>140</v>
      </c>
      <c r="C9" s="10" t="s">
        <v>139</v>
      </c>
      <c r="D9" s="9" t="s">
        <v>4</v>
      </c>
      <c r="E9" s="8" t="s">
        <v>138</v>
      </c>
      <c r="F9" s="7" t="s">
        <v>88</v>
      </c>
      <c r="G9" s="6">
        <v>4400</v>
      </c>
      <c r="H9" s="5">
        <v>0</v>
      </c>
      <c r="I9" s="5">
        <f>ROUND(ROUND(H9,2)*ROUND(G9,3),2)</f>
        <v>0</v>
      </c>
      <c r="O9">
        <f>(I9*21)/100</f>
        <v>0</v>
      </c>
      <c r="P9" t="s">
        <v>6</v>
      </c>
    </row>
    <row r="10" spans="1:18" x14ac:dyDescent="0.2">
      <c r="A10" s="4" t="s">
        <v>5</v>
      </c>
      <c r="E10" s="1" t="s">
        <v>4</v>
      </c>
    </row>
    <row r="11" spans="1:18" x14ac:dyDescent="0.2">
      <c r="A11" s="3" t="s">
        <v>3</v>
      </c>
      <c r="E11" s="2" t="s">
        <v>4</v>
      </c>
    </row>
    <row r="12" spans="1:18" ht="38.25" x14ac:dyDescent="0.2">
      <c r="A12" t="s">
        <v>1</v>
      </c>
      <c r="E12" s="1" t="s">
        <v>137</v>
      </c>
    </row>
    <row r="13" spans="1:18" ht="25.5" x14ac:dyDescent="0.2">
      <c r="A13" s="9" t="s">
        <v>11</v>
      </c>
      <c r="B13" s="10" t="s">
        <v>6</v>
      </c>
      <c r="C13" s="10" t="s">
        <v>136</v>
      </c>
      <c r="D13" s="9" t="s">
        <v>4</v>
      </c>
      <c r="E13" s="8" t="s">
        <v>135</v>
      </c>
      <c r="F13" s="7" t="s">
        <v>64</v>
      </c>
      <c r="G13" s="6">
        <v>194.4</v>
      </c>
      <c r="H13" s="5">
        <v>0</v>
      </c>
      <c r="I13" s="5">
        <f>ROUND(ROUND(H13,2)*ROUND(G13,3),2)</f>
        <v>0</v>
      </c>
      <c r="O13">
        <f>(I13*21)/100</f>
        <v>0</v>
      </c>
      <c r="P13" t="s">
        <v>6</v>
      </c>
    </row>
    <row r="14" spans="1:18" x14ac:dyDescent="0.2">
      <c r="A14" s="4" t="s">
        <v>5</v>
      </c>
      <c r="E14" s="1" t="s">
        <v>4</v>
      </c>
    </row>
    <row r="15" spans="1:18" x14ac:dyDescent="0.2">
      <c r="A15" s="3" t="s">
        <v>3</v>
      </c>
      <c r="E15" s="2" t="s">
        <v>2</v>
      </c>
    </row>
    <row r="16" spans="1:18" ht="63.75" x14ac:dyDescent="0.2">
      <c r="A16" t="s">
        <v>1</v>
      </c>
      <c r="E16" s="1" t="s">
        <v>125</v>
      </c>
    </row>
    <row r="17" spans="1:16" ht="25.5" x14ac:dyDescent="0.2">
      <c r="A17" s="9" t="s">
        <v>11</v>
      </c>
      <c r="B17" s="10" t="s">
        <v>134</v>
      </c>
      <c r="C17" s="10" t="s">
        <v>133</v>
      </c>
      <c r="D17" s="9" t="s">
        <v>4</v>
      </c>
      <c r="E17" s="8" t="s">
        <v>132</v>
      </c>
      <c r="F17" s="7" t="s">
        <v>121</v>
      </c>
      <c r="G17" s="6">
        <v>10108.799999999999</v>
      </c>
      <c r="H17" s="5">
        <v>0</v>
      </c>
      <c r="I17" s="5">
        <f>ROUND(ROUND(H17,2)*ROUND(G17,3),2)</f>
        <v>0</v>
      </c>
      <c r="O17">
        <f>(I17*21)/100</f>
        <v>0</v>
      </c>
      <c r="P17" t="s">
        <v>6</v>
      </c>
    </row>
    <row r="18" spans="1:16" x14ac:dyDescent="0.2">
      <c r="A18" s="4" t="s">
        <v>5</v>
      </c>
      <c r="E18" s="1" t="s">
        <v>4</v>
      </c>
    </row>
    <row r="19" spans="1:16" x14ac:dyDescent="0.2">
      <c r="A19" s="3" t="s">
        <v>3</v>
      </c>
      <c r="E19" s="2" t="s">
        <v>131</v>
      </c>
    </row>
    <row r="20" spans="1:16" ht="25.5" x14ac:dyDescent="0.2">
      <c r="A20" t="s">
        <v>1</v>
      </c>
      <c r="E20" s="1" t="s">
        <v>116</v>
      </c>
    </row>
    <row r="21" spans="1:16" ht="25.5" x14ac:dyDescent="0.2">
      <c r="A21" s="9" t="s">
        <v>11</v>
      </c>
      <c r="B21" s="10" t="s">
        <v>130</v>
      </c>
      <c r="C21" s="10" t="s">
        <v>129</v>
      </c>
      <c r="D21" s="9" t="s">
        <v>4</v>
      </c>
      <c r="E21" s="8" t="s">
        <v>128</v>
      </c>
      <c r="F21" s="7" t="s">
        <v>64</v>
      </c>
      <c r="G21" s="6">
        <v>216</v>
      </c>
      <c r="H21" s="5">
        <v>0</v>
      </c>
      <c r="I21" s="5">
        <f>ROUND(ROUND(H21,2)*ROUND(G21,3),2)</f>
        <v>0</v>
      </c>
      <c r="O21">
        <f>(I21*21)/100</f>
        <v>0</v>
      </c>
      <c r="P21" t="s">
        <v>6</v>
      </c>
    </row>
    <row r="22" spans="1:16" x14ac:dyDescent="0.2">
      <c r="A22" s="4" t="s">
        <v>5</v>
      </c>
      <c r="E22" s="1" t="s">
        <v>4</v>
      </c>
    </row>
    <row r="23" spans="1:16" x14ac:dyDescent="0.2">
      <c r="A23" s="3" t="s">
        <v>3</v>
      </c>
      <c r="E23" s="2" t="s">
        <v>2</v>
      </c>
    </row>
    <row r="24" spans="1:16" ht="63.75" x14ac:dyDescent="0.2">
      <c r="A24" t="s">
        <v>1</v>
      </c>
      <c r="E24" s="1" t="s">
        <v>125</v>
      </c>
    </row>
    <row r="25" spans="1:16" x14ac:dyDescent="0.2">
      <c r="A25" s="9" t="s">
        <v>11</v>
      </c>
      <c r="B25" s="10" t="s">
        <v>96</v>
      </c>
      <c r="C25" s="10" t="s">
        <v>127</v>
      </c>
      <c r="D25" s="9" t="s">
        <v>4</v>
      </c>
      <c r="E25" s="8" t="s">
        <v>126</v>
      </c>
      <c r="F25" s="7" t="s">
        <v>64</v>
      </c>
      <c r="G25" s="6">
        <v>2574</v>
      </c>
      <c r="H25" s="5">
        <v>0</v>
      </c>
      <c r="I25" s="5">
        <f>ROUND(ROUND(H25,2)*ROUND(G25,3),2)</f>
        <v>0</v>
      </c>
      <c r="O25">
        <f>(I25*21)/100</f>
        <v>0</v>
      </c>
      <c r="P25" t="s">
        <v>6</v>
      </c>
    </row>
    <row r="26" spans="1:16" x14ac:dyDescent="0.2">
      <c r="A26" s="4" t="s">
        <v>5</v>
      </c>
      <c r="E26" s="1" t="s">
        <v>4</v>
      </c>
    </row>
    <row r="27" spans="1:16" x14ac:dyDescent="0.2">
      <c r="A27" s="3" t="s">
        <v>3</v>
      </c>
      <c r="E27" s="2" t="s">
        <v>2</v>
      </c>
    </row>
    <row r="28" spans="1:16" ht="63.75" x14ac:dyDescent="0.2">
      <c r="A28" t="s">
        <v>1</v>
      </c>
      <c r="E28" s="1" t="s">
        <v>125</v>
      </c>
    </row>
    <row r="29" spans="1:16" x14ac:dyDescent="0.2">
      <c r="A29" s="9" t="s">
        <v>11</v>
      </c>
      <c r="B29" s="10" t="s">
        <v>124</v>
      </c>
      <c r="C29" s="10" t="s">
        <v>123</v>
      </c>
      <c r="D29" s="9" t="s">
        <v>4</v>
      </c>
      <c r="E29" s="8" t="s">
        <v>122</v>
      </c>
      <c r="F29" s="7" t="s">
        <v>121</v>
      </c>
      <c r="G29" s="6">
        <v>193050</v>
      </c>
      <c r="H29" s="5">
        <v>0</v>
      </c>
      <c r="I29" s="5">
        <f>ROUND(ROUND(H29,2)*ROUND(G29,3),2)</f>
        <v>0</v>
      </c>
      <c r="O29">
        <f>(I29*21)/100</f>
        <v>0</v>
      </c>
      <c r="P29" t="s">
        <v>6</v>
      </c>
    </row>
    <row r="30" spans="1:16" x14ac:dyDescent="0.2">
      <c r="A30" s="4" t="s">
        <v>5</v>
      </c>
      <c r="E30" s="1" t="s">
        <v>4</v>
      </c>
    </row>
    <row r="31" spans="1:16" x14ac:dyDescent="0.2">
      <c r="A31" s="3" t="s">
        <v>3</v>
      </c>
      <c r="E31" s="2" t="s">
        <v>120</v>
      </c>
    </row>
    <row r="32" spans="1:16" ht="25.5" x14ac:dyDescent="0.2">
      <c r="A32" t="s">
        <v>1</v>
      </c>
      <c r="E32" s="1" t="s">
        <v>116</v>
      </c>
    </row>
    <row r="33" spans="1:16" x14ac:dyDescent="0.2">
      <c r="A33" s="9" t="s">
        <v>11</v>
      </c>
      <c r="B33" s="10" t="s">
        <v>119</v>
      </c>
      <c r="C33" s="10" t="s">
        <v>118</v>
      </c>
      <c r="D33" s="9" t="s">
        <v>4</v>
      </c>
      <c r="E33" s="8" t="s">
        <v>117</v>
      </c>
      <c r="F33" s="7" t="s">
        <v>64</v>
      </c>
      <c r="G33" s="6">
        <v>250</v>
      </c>
      <c r="H33" s="5">
        <v>0</v>
      </c>
      <c r="I33" s="5">
        <f>ROUND(ROUND(H33,2)*ROUND(G33,3),2)</f>
        <v>0</v>
      </c>
      <c r="O33">
        <f>(I33*21)/100</f>
        <v>0</v>
      </c>
      <c r="P33" t="s">
        <v>6</v>
      </c>
    </row>
    <row r="34" spans="1:16" x14ac:dyDescent="0.2">
      <c r="A34" s="4" t="s">
        <v>5</v>
      </c>
      <c r="E34" s="34" t="s">
        <v>170</v>
      </c>
    </row>
    <row r="35" spans="1:16" x14ac:dyDescent="0.2">
      <c r="A35" s="3" t="s">
        <v>3</v>
      </c>
      <c r="E35" s="34" t="s">
        <v>169</v>
      </c>
    </row>
    <row r="36" spans="1:16" ht="293.25" x14ac:dyDescent="0.2">
      <c r="A36" t="s">
        <v>1</v>
      </c>
      <c r="E36" s="28" t="s">
        <v>167</v>
      </c>
    </row>
    <row r="37" spans="1:16" x14ac:dyDescent="0.2">
      <c r="A37" s="9" t="s">
        <v>11</v>
      </c>
      <c r="B37" s="10" t="s">
        <v>115</v>
      </c>
      <c r="C37" s="10" t="s">
        <v>114</v>
      </c>
      <c r="D37" s="9" t="s">
        <v>4</v>
      </c>
      <c r="E37" s="8" t="s">
        <v>113</v>
      </c>
      <c r="F37" s="7" t="s">
        <v>59</v>
      </c>
      <c r="G37" s="6">
        <v>4950</v>
      </c>
      <c r="H37" s="5">
        <v>0</v>
      </c>
      <c r="I37" s="5">
        <f>ROUND(ROUND(H37,2)*ROUND(G37,3),2)</f>
        <v>0</v>
      </c>
      <c r="O37">
        <f>(I37*21)/100</f>
        <v>0</v>
      </c>
      <c r="P37" t="s">
        <v>6</v>
      </c>
    </row>
    <row r="38" spans="1:16" x14ac:dyDescent="0.2">
      <c r="A38" s="4" t="s">
        <v>5</v>
      </c>
      <c r="E38" s="1" t="s">
        <v>4</v>
      </c>
    </row>
    <row r="39" spans="1:16" x14ac:dyDescent="0.2">
      <c r="A39" s="3" t="s">
        <v>3</v>
      </c>
      <c r="E39" s="2" t="s">
        <v>2</v>
      </c>
    </row>
    <row r="40" spans="1:16" ht="25.5" x14ac:dyDescent="0.2">
      <c r="A40" t="s">
        <v>1</v>
      </c>
      <c r="E40" s="1" t="s">
        <v>112</v>
      </c>
    </row>
    <row r="41" spans="1:16" x14ac:dyDescent="0.2">
      <c r="A41" s="9" t="s">
        <v>11</v>
      </c>
      <c r="B41" s="10" t="s">
        <v>57</v>
      </c>
      <c r="C41" s="10" t="s">
        <v>111</v>
      </c>
      <c r="D41" s="9" t="s">
        <v>4</v>
      </c>
      <c r="E41" s="8" t="s">
        <v>110</v>
      </c>
      <c r="F41" s="7" t="s">
        <v>64</v>
      </c>
      <c r="G41" s="6">
        <v>500</v>
      </c>
      <c r="H41" s="5">
        <v>0</v>
      </c>
      <c r="I41" s="5">
        <f>ROUND(ROUND(H41,2)*ROUND(G41,3),2)</f>
        <v>0</v>
      </c>
      <c r="O41">
        <f>(I41*21)/100</f>
        <v>0</v>
      </c>
      <c r="P41" t="s">
        <v>6</v>
      </c>
    </row>
    <row r="42" spans="1:16" x14ac:dyDescent="0.2">
      <c r="A42" s="4" t="s">
        <v>5</v>
      </c>
      <c r="E42" s="34" t="s">
        <v>170</v>
      </c>
    </row>
    <row r="43" spans="1:16" x14ac:dyDescent="0.2">
      <c r="A43" s="3" t="s">
        <v>3</v>
      </c>
      <c r="E43" s="34" t="s">
        <v>168</v>
      </c>
    </row>
    <row r="44" spans="1:16" ht="267.75" x14ac:dyDescent="0.2">
      <c r="A44" t="s">
        <v>1</v>
      </c>
      <c r="E44" s="1" t="s">
        <v>109</v>
      </c>
    </row>
    <row r="45" spans="1:16" x14ac:dyDescent="0.2">
      <c r="A45" s="9" t="s">
        <v>11</v>
      </c>
      <c r="B45" s="10" t="s">
        <v>108</v>
      </c>
      <c r="C45" s="10" t="s">
        <v>107</v>
      </c>
      <c r="D45" s="9" t="s">
        <v>4</v>
      </c>
      <c r="E45" s="8" t="s">
        <v>106</v>
      </c>
      <c r="F45" s="7" t="s">
        <v>88</v>
      </c>
      <c r="G45" s="6">
        <v>5480</v>
      </c>
      <c r="H45" s="5">
        <v>0</v>
      </c>
      <c r="I45" s="5">
        <f>ROUND(ROUND(H45,2)*ROUND(G45,3),2)</f>
        <v>0</v>
      </c>
      <c r="O45">
        <f>(I45*21)/100</f>
        <v>0</v>
      </c>
      <c r="P45" t="s">
        <v>6</v>
      </c>
    </row>
    <row r="46" spans="1:16" x14ac:dyDescent="0.2">
      <c r="A46" s="4" t="s">
        <v>5</v>
      </c>
      <c r="E46" s="1" t="s">
        <v>105</v>
      </c>
    </row>
    <row r="47" spans="1:16" x14ac:dyDescent="0.2">
      <c r="A47" s="3" t="s">
        <v>3</v>
      </c>
      <c r="E47" s="2" t="s">
        <v>2</v>
      </c>
    </row>
    <row r="48" spans="1:16" ht="25.5" x14ac:dyDescent="0.2">
      <c r="A48" t="s">
        <v>1</v>
      </c>
      <c r="E48" s="1" t="s">
        <v>104</v>
      </c>
    </row>
    <row r="49" spans="1:18" x14ac:dyDescent="0.2">
      <c r="A49" s="9" t="s">
        <v>11</v>
      </c>
      <c r="B49" s="10" t="s">
        <v>103</v>
      </c>
      <c r="C49" s="10" t="s">
        <v>102</v>
      </c>
      <c r="D49" s="9" t="s">
        <v>4</v>
      </c>
      <c r="E49" s="8" t="s">
        <v>101</v>
      </c>
      <c r="F49" s="7" t="s">
        <v>59</v>
      </c>
      <c r="G49" s="6">
        <v>1080</v>
      </c>
      <c r="H49" s="5">
        <v>0</v>
      </c>
      <c r="I49" s="5">
        <f>ROUND(ROUND(H49,2)*ROUND(G49,3),2)</f>
        <v>0</v>
      </c>
      <c r="O49">
        <f>(I49*21)/100</f>
        <v>0</v>
      </c>
      <c r="P49" t="s">
        <v>6</v>
      </c>
    </row>
    <row r="50" spans="1:18" x14ac:dyDescent="0.2">
      <c r="A50" s="4" t="s">
        <v>5</v>
      </c>
      <c r="E50" s="1" t="s">
        <v>4</v>
      </c>
    </row>
    <row r="51" spans="1:18" x14ac:dyDescent="0.2">
      <c r="A51" s="3" t="s">
        <v>3</v>
      </c>
      <c r="E51" s="2" t="s">
        <v>2</v>
      </c>
    </row>
    <row r="52" spans="1:18" x14ac:dyDescent="0.2">
      <c r="A52" t="s">
        <v>1</v>
      </c>
      <c r="E52" s="1" t="s">
        <v>97</v>
      </c>
    </row>
    <row r="53" spans="1:18" x14ac:dyDescent="0.2">
      <c r="A53" s="9" t="s">
        <v>11</v>
      </c>
      <c r="B53" s="10" t="s">
        <v>100</v>
      </c>
      <c r="C53" s="10" t="s">
        <v>99</v>
      </c>
      <c r="D53" s="9" t="s">
        <v>4</v>
      </c>
      <c r="E53" s="8" t="s">
        <v>98</v>
      </c>
      <c r="F53" s="7" t="s">
        <v>88</v>
      </c>
      <c r="G53" s="6">
        <v>4400</v>
      </c>
      <c r="H53" s="5">
        <v>0</v>
      </c>
      <c r="I53" s="5">
        <f>ROUND(ROUND(H53,2)*ROUND(G53,3),2)</f>
        <v>0</v>
      </c>
      <c r="O53">
        <f>(I53*21)/100</f>
        <v>0</v>
      </c>
      <c r="P53" t="s">
        <v>6</v>
      </c>
    </row>
    <row r="54" spans="1:18" x14ac:dyDescent="0.2">
      <c r="A54" s="4" t="s">
        <v>5</v>
      </c>
      <c r="E54" s="1" t="s">
        <v>4</v>
      </c>
    </row>
    <row r="55" spans="1:18" x14ac:dyDescent="0.2">
      <c r="A55" s="3" t="s">
        <v>3</v>
      </c>
      <c r="E55" s="2" t="s">
        <v>4</v>
      </c>
    </row>
    <row r="56" spans="1:18" x14ac:dyDescent="0.2">
      <c r="A56" t="s">
        <v>1</v>
      </c>
      <c r="E56" s="1" t="s">
        <v>97</v>
      </c>
    </row>
    <row r="57" spans="1:18" ht="12.75" customHeight="1" x14ac:dyDescent="0.2">
      <c r="A57" s="12" t="s">
        <v>20</v>
      </c>
      <c r="B57" s="12"/>
      <c r="C57" s="14" t="s">
        <v>96</v>
      </c>
      <c r="D57" s="12"/>
      <c r="E57" s="13" t="s">
        <v>95</v>
      </c>
      <c r="F57" s="12"/>
      <c r="G57" s="12"/>
      <c r="H57" s="12"/>
      <c r="I57" s="11">
        <f>0+Q57</f>
        <v>0</v>
      </c>
      <c r="O57">
        <f>0+R57</f>
        <v>0</v>
      </c>
      <c r="Q57">
        <f>0+I58+I62+I66+I70+I74+I78+I82+I86+I90</f>
        <v>0</v>
      </c>
      <c r="R57">
        <f>0+O58+O62+O66+O70+O74+O78+O82+O86+O90</f>
        <v>0</v>
      </c>
    </row>
    <row r="58" spans="1:18" x14ac:dyDescent="0.2">
      <c r="A58" s="9" t="s">
        <v>11</v>
      </c>
      <c r="B58" s="10" t="s">
        <v>94</v>
      </c>
      <c r="C58" s="10" t="s">
        <v>93</v>
      </c>
      <c r="D58" s="9" t="s">
        <v>4</v>
      </c>
      <c r="E58" s="8" t="s">
        <v>92</v>
      </c>
      <c r="F58" s="7" t="s">
        <v>64</v>
      </c>
      <c r="G58" s="6">
        <v>216</v>
      </c>
      <c r="H58" s="5">
        <v>0</v>
      </c>
      <c r="I58" s="5">
        <f>ROUND(ROUND(H58,2)*ROUND(G58,3),2)</f>
        <v>0</v>
      </c>
      <c r="O58">
        <f>(I58*21)/100</f>
        <v>0</v>
      </c>
      <c r="P58" t="s">
        <v>6</v>
      </c>
    </row>
    <row r="59" spans="1:18" x14ac:dyDescent="0.2">
      <c r="A59" s="4" t="s">
        <v>5</v>
      </c>
      <c r="E59" s="1" t="s">
        <v>4</v>
      </c>
    </row>
    <row r="60" spans="1:18" x14ac:dyDescent="0.2">
      <c r="A60" s="3" t="s">
        <v>3</v>
      </c>
      <c r="E60" s="2" t="s">
        <v>2</v>
      </c>
    </row>
    <row r="61" spans="1:18" ht="51" x14ac:dyDescent="0.2">
      <c r="A61" t="s">
        <v>1</v>
      </c>
      <c r="E61" s="1" t="s">
        <v>82</v>
      </c>
    </row>
    <row r="62" spans="1:18" x14ac:dyDescent="0.2">
      <c r="A62" s="9" t="s">
        <v>11</v>
      </c>
      <c r="B62" s="10" t="s">
        <v>91</v>
      </c>
      <c r="C62" s="10" t="s">
        <v>90</v>
      </c>
      <c r="D62" s="9" t="s">
        <v>4</v>
      </c>
      <c r="E62" s="8" t="s">
        <v>89</v>
      </c>
      <c r="F62" s="7" t="s">
        <v>88</v>
      </c>
      <c r="G62" s="6">
        <v>4400</v>
      </c>
      <c r="H62" s="5">
        <v>0</v>
      </c>
      <c r="I62" s="5">
        <f>ROUND(ROUND(H62,2)*ROUND(G62,3),2)</f>
        <v>0</v>
      </c>
      <c r="O62">
        <f>(I62*21)/100</f>
        <v>0</v>
      </c>
      <c r="P62" t="s">
        <v>6</v>
      </c>
    </row>
    <row r="63" spans="1:18" x14ac:dyDescent="0.2">
      <c r="A63" s="4" t="s">
        <v>5</v>
      </c>
      <c r="E63" s="1" t="s">
        <v>87</v>
      </c>
    </row>
    <row r="64" spans="1:18" x14ac:dyDescent="0.2">
      <c r="A64" s="3" t="s">
        <v>3</v>
      </c>
      <c r="E64" s="2" t="s">
        <v>4</v>
      </c>
    </row>
    <row r="65" spans="1:16" ht="51" x14ac:dyDescent="0.2">
      <c r="A65" t="s">
        <v>1</v>
      </c>
      <c r="E65" s="1" t="s">
        <v>86</v>
      </c>
    </row>
    <row r="66" spans="1:16" x14ac:dyDescent="0.2">
      <c r="A66" s="9" t="s">
        <v>11</v>
      </c>
      <c r="B66" s="10" t="s">
        <v>85</v>
      </c>
      <c r="C66" s="10" t="s">
        <v>84</v>
      </c>
      <c r="D66" s="9" t="s">
        <v>4</v>
      </c>
      <c r="E66" s="8" t="s">
        <v>83</v>
      </c>
      <c r="F66" s="7" t="s">
        <v>59</v>
      </c>
      <c r="G66" s="6">
        <v>1080</v>
      </c>
      <c r="H66" s="5">
        <v>0</v>
      </c>
      <c r="I66" s="5">
        <f>ROUND(ROUND(H66,2)*ROUND(G66,3),2)</f>
        <v>0</v>
      </c>
      <c r="O66">
        <f>(I66*21)/100</f>
        <v>0</v>
      </c>
      <c r="P66" t="s">
        <v>6</v>
      </c>
    </row>
    <row r="67" spans="1:16" x14ac:dyDescent="0.2">
      <c r="A67" s="4" t="s">
        <v>5</v>
      </c>
      <c r="E67" s="1" t="s">
        <v>4</v>
      </c>
    </row>
    <row r="68" spans="1:16" x14ac:dyDescent="0.2">
      <c r="A68" s="3" t="s">
        <v>3</v>
      </c>
      <c r="E68" s="2" t="s">
        <v>2</v>
      </c>
    </row>
    <row r="69" spans="1:16" ht="51" x14ac:dyDescent="0.2">
      <c r="A69" t="s">
        <v>1</v>
      </c>
      <c r="E69" s="1" t="s">
        <v>82</v>
      </c>
    </row>
    <row r="70" spans="1:16" x14ac:dyDescent="0.2">
      <c r="A70" s="9" t="s">
        <v>11</v>
      </c>
      <c r="B70" s="10" t="s">
        <v>81</v>
      </c>
      <c r="C70" s="10" t="s">
        <v>80</v>
      </c>
      <c r="D70" s="9" t="s">
        <v>4</v>
      </c>
      <c r="E70" s="8" t="s">
        <v>79</v>
      </c>
      <c r="F70" s="7" t="s">
        <v>59</v>
      </c>
      <c r="G70" s="6">
        <v>5290</v>
      </c>
      <c r="H70" s="5">
        <v>0</v>
      </c>
      <c r="I70" s="5">
        <f>ROUND(ROUND(H70,2)*ROUND(G70,3),2)</f>
        <v>0</v>
      </c>
      <c r="O70">
        <f>(I70*21)/100</f>
        <v>0</v>
      </c>
      <c r="P70" t="s">
        <v>6</v>
      </c>
    </row>
    <row r="71" spans="1:16" x14ac:dyDescent="0.2">
      <c r="A71" s="4" t="s">
        <v>5</v>
      </c>
      <c r="E71" s="1" t="s">
        <v>4</v>
      </c>
    </row>
    <row r="72" spans="1:16" x14ac:dyDescent="0.2">
      <c r="A72" s="3" t="s">
        <v>3</v>
      </c>
      <c r="E72" s="2" t="s">
        <v>2</v>
      </c>
    </row>
    <row r="73" spans="1:16" ht="38.25" x14ac:dyDescent="0.2">
      <c r="A73" t="s">
        <v>1</v>
      </c>
      <c r="E73" s="1" t="s">
        <v>78</v>
      </c>
    </row>
    <row r="74" spans="1:16" x14ac:dyDescent="0.2">
      <c r="A74" s="9" t="s">
        <v>11</v>
      </c>
      <c r="B74" s="10" t="s">
        <v>77</v>
      </c>
      <c r="C74" s="10" t="s">
        <v>76</v>
      </c>
      <c r="D74" s="9" t="s">
        <v>4</v>
      </c>
      <c r="E74" s="8" t="s">
        <v>75</v>
      </c>
      <c r="F74" s="7" t="s">
        <v>59</v>
      </c>
      <c r="G74" s="6">
        <v>64350</v>
      </c>
      <c r="H74" s="5">
        <v>0</v>
      </c>
      <c r="I74" s="5">
        <f>ROUND(ROUND(H74,2)*ROUND(G74,3),2)</f>
        <v>0</v>
      </c>
      <c r="O74">
        <f>(I74*21)/100</f>
        <v>0</v>
      </c>
      <c r="P74" t="s">
        <v>6</v>
      </c>
    </row>
    <row r="75" spans="1:16" x14ac:dyDescent="0.2">
      <c r="A75" s="4" t="s">
        <v>5</v>
      </c>
      <c r="E75" s="1" t="s">
        <v>4</v>
      </c>
    </row>
    <row r="76" spans="1:16" x14ac:dyDescent="0.2">
      <c r="A76" s="3" t="s">
        <v>3</v>
      </c>
      <c r="E76" s="2" t="s">
        <v>2</v>
      </c>
    </row>
    <row r="77" spans="1:16" ht="51" x14ac:dyDescent="0.2">
      <c r="A77" t="s">
        <v>1</v>
      </c>
      <c r="E77" s="1" t="s">
        <v>74</v>
      </c>
    </row>
    <row r="78" spans="1:16" x14ac:dyDescent="0.2">
      <c r="A78" s="9" t="s">
        <v>11</v>
      </c>
      <c r="B78" s="10" t="s">
        <v>73</v>
      </c>
      <c r="C78" s="10" t="s">
        <v>72</v>
      </c>
      <c r="D78" s="9" t="s">
        <v>4</v>
      </c>
      <c r="E78" s="8" t="s">
        <v>71</v>
      </c>
      <c r="F78" s="7" t="s">
        <v>59</v>
      </c>
      <c r="G78" s="6">
        <v>21450</v>
      </c>
      <c r="H78" s="5">
        <v>0</v>
      </c>
      <c r="I78" s="5">
        <f>ROUND(ROUND(H78,2)*ROUND(G78,3),2)</f>
        <v>0</v>
      </c>
      <c r="O78">
        <f>(I78*21)/100</f>
        <v>0</v>
      </c>
      <c r="P78" t="s">
        <v>6</v>
      </c>
    </row>
    <row r="79" spans="1:16" x14ac:dyDescent="0.2">
      <c r="A79" s="4" t="s">
        <v>5</v>
      </c>
      <c r="E79" s="1" t="s">
        <v>4</v>
      </c>
    </row>
    <row r="80" spans="1:16" x14ac:dyDescent="0.2">
      <c r="A80" s="3" t="s">
        <v>3</v>
      </c>
      <c r="E80" s="2" t="s">
        <v>2</v>
      </c>
    </row>
    <row r="81" spans="1:18" ht="140.25" x14ac:dyDescent="0.2">
      <c r="A81" t="s">
        <v>1</v>
      </c>
      <c r="E81" s="1" t="s">
        <v>63</v>
      </c>
    </row>
    <row r="82" spans="1:18" x14ac:dyDescent="0.2">
      <c r="A82" s="9" t="s">
        <v>11</v>
      </c>
      <c r="B82" s="10" t="s">
        <v>70</v>
      </c>
      <c r="C82" s="10" t="s">
        <v>69</v>
      </c>
      <c r="D82" s="9" t="s">
        <v>4</v>
      </c>
      <c r="E82" s="8" t="s">
        <v>68</v>
      </c>
      <c r="F82" s="7" t="s">
        <v>59</v>
      </c>
      <c r="G82" s="6">
        <v>21450</v>
      </c>
      <c r="H82" s="5">
        <v>0</v>
      </c>
      <c r="I82" s="5">
        <f>ROUND(ROUND(H82,2)*ROUND(G82,3),2)</f>
        <v>0</v>
      </c>
      <c r="O82">
        <f>(I82*21)/100</f>
        <v>0</v>
      </c>
      <c r="P82" t="s">
        <v>6</v>
      </c>
    </row>
    <row r="83" spans="1:18" x14ac:dyDescent="0.2">
      <c r="A83" s="4" t="s">
        <v>5</v>
      </c>
      <c r="E83" s="1" t="s">
        <v>4</v>
      </c>
    </row>
    <row r="84" spans="1:18" x14ac:dyDescent="0.2">
      <c r="A84" s="3" t="s">
        <v>3</v>
      </c>
      <c r="E84" s="2" t="s">
        <v>2</v>
      </c>
    </row>
    <row r="85" spans="1:18" ht="140.25" x14ac:dyDescent="0.2">
      <c r="A85" t="s">
        <v>1</v>
      </c>
      <c r="E85" s="1" t="s">
        <v>63</v>
      </c>
    </row>
    <row r="86" spans="1:18" x14ac:dyDescent="0.2">
      <c r="A86" s="9" t="s">
        <v>11</v>
      </c>
      <c r="B86" s="10" t="s">
        <v>67</v>
      </c>
      <c r="C86" s="10" t="s">
        <v>66</v>
      </c>
      <c r="D86" s="9" t="s">
        <v>4</v>
      </c>
      <c r="E86" s="8" t="s">
        <v>65</v>
      </c>
      <c r="F86" s="7" t="s">
        <v>64</v>
      </c>
      <c r="G86" s="6">
        <v>120</v>
      </c>
      <c r="H86" s="5">
        <v>0</v>
      </c>
      <c r="I86" s="5">
        <f>ROUND(ROUND(H86,2)*ROUND(G86,3),2)</f>
        <v>0</v>
      </c>
      <c r="O86">
        <f>(I86*21)/100</f>
        <v>0</v>
      </c>
      <c r="P86" t="s">
        <v>6</v>
      </c>
    </row>
    <row r="87" spans="1:18" x14ac:dyDescent="0.2">
      <c r="A87" s="4" t="s">
        <v>5</v>
      </c>
      <c r="E87" s="1" t="s">
        <v>4</v>
      </c>
    </row>
    <row r="88" spans="1:18" x14ac:dyDescent="0.2">
      <c r="A88" s="3" t="s">
        <v>3</v>
      </c>
      <c r="E88" s="2" t="s">
        <v>2</v>
      </c>
    </row>
    <row r="89" spans="1:18" ht="140.25" x14ac:dyDescent="0.2">
      <c r="A89" t="s">
        <v>1</v>
      </c>
      <c r="E89" s="1" t="s">
        <v>63</v>
      </c>
    </row>
    <row r="90" spans="1:18" x14ac:dyDescent="0.2">
      <c r="A90" s="9" t="s">
        <v>11</v>
      </c>
      <c r="B90" s="10" t="s">
        <v>62</v>
      </c>
      <c r="C90" s="10" t="s">
        <v>61</v>
      </c>
      <c r="D90" s="9" t="s">
        <v>4</v>
      </c>
      <c r="E90" s="8" t="s">
        <v>60</v>
      </c>
      <c r="F90" s="7" t="s">
        <v>59</v>
      </c>
      <c r="G90" s="6">
        <v>1080</v>
      </c>
      <c r="H90" s="5">
        <v>0</v>
      </c>
      <c r="I90" s="5">
        <f>ROUND(ROUND(H90,2)*ROUND(G90,3),2)</f>
        <v>0</v>
      </c>
      <c r="O90">
        <f>(I90*21)/100</f>
        <v>0</v>
      </c>
      <c r="P90" t="s">
        <v>6</v>
      </c>
    </row>
    <row r="91" spans="1:18" x14ac:dyDescent="0.2">
      <c r="A91" s="4" t="s">
        <v>5</v>
      </c>
      <c r="E91" s="1" t="s">
        <v>4</v>
      </c>
    </row>
    <row r="92" spans="1:18" x14ac:dyDescent="0.2">
      <c r="A92" s="3" t="s">
        <v>3</v>
      </c>
      <c r="E92" s="2" t="s">
        <v>2</v>
      </c>
    </row>
    <row r="93" spans="1:18" ht="153" x14ac:dyDescent="0.2">
      <c r="A93" t="s">
        <v>1</v>
      </c>
      <c r="E93" s="1" t="s">
        <v>58</v>
      </c>
    </row>
    <row r="94" spans="1:18" ht="12.75" customHeight="1" x14ac:dyDescent="0.2">
      <c r="A94" s="12" t="s">
        <v>20</v>
      </c>
      <c r="B94" s="12"/>
      <c r="C94" s="14" t="s">
        <v>57</v>
      </c>
      <c r="D94" s="12"/>
      <c r="E94" s="13" t="s">
        <v>56</v>
      </c>
      <c r="F94" s="12"/>
      <c r="G94" s="12"/>
      <c r="H94" s="12"/>
      <c r="I94" s="11">
        <f>0+Q94</f>
        <v>0</v>
      </c>
      <c r="O94">
        <f>0+R94</f>
        <v>0</v>
      </c>
      <c r="Q94">
        <f>0+I95+I99+I103+I107+I111+I115+I119+I123</f>
        <v>0</v>
      </c>
      <c r="R94">
        <f>0+O95+O99+O103+O107+O111+O115+O119+O123</f>
        <v>0</v>
      </c>
    </row>
    <row r="95" spans="1:18" x14ac:dyDescent="0.2">
      <c r="A95" s="9" t="s">
        <v>11</v>
      </c>
      <c r="B95" s="10" t="s">
        <v>55</v>
      </c>
      <c r="C95" s="10" t="s">
        <v>54</v>
      </c>
      <c r="D95" s="9" t="s">
        <v>4</v>
      </c>
      <c r="E95" s="8" t="s">
        <v>53</v>
      </c>
      <c r="F95" s="7" t="s">
        <v>27</v>
      </c>
      <c r="G95" s="6">
        <v>50</v>
      </c>
      <c r="H95" s="5">
        <v>0</v>
      </c>
      <c r="I95" s="5">
        <f>ROUND(ROUND(H95,2)*ROUND(G95,3),2)</f>
        <v>0</v>
      </c>
      <c r="O95">
        <f>(I95*21)/100</f>
        <v>0</v>
      </c>
      <c r="P95" t="s">
        <v>6</v>
      </c>
    </row>
    <row r="96" spans="1:18" x14ac:dyDescent="0.2">
      <c r="A96" s="4" t="s">
        <v>5</v>
      </c>
      <c r="E96" s="1" t="s">
        <v>4</v>
      </c>
    </row>
    <row r="97" spans="1:16" x14ac:dyDescent="0.2">
      <c r="A97" s="3" t="s">
        <v>3</v>
      </c>
      <c r="E97" s="2" t="s">
        <v>52</v>
      </c>
    </row>
    <row r="98" spans="1:16" ht="51" x14ac:dyDescent="0.2">
      <c r="A98" t="s">
        <v>1</v>
      </c>
      <c r="E98" s="1" t="s">
        <v>51</v>
      </c>
    </row>
    <row r="99" spans="1:16" x14ac:dyDescent="0.2">
      <c r="A99" s="9" t="s">
        <v>11</v>
      </c>
      <c r="B99" s="10" t="s">
        <v>50</v>
      </c>
      <c r="C99" s="10" t="s">
        <v>49</v>
      </c>
      <c r="D99" s="9" t="s">
        <v>4</v>
      </c>
      <c r="E99" s="8" t="s">
        <v>48</v>
      </c>
      <c r="F99" s="7" t="s">
        <v>27</v>
      </c>
      <c r="G99" s="6">
        <v>50</v>
      </c>
      <c r="H99" s="5">
        <v>0</v>
      </c>
      <c r="I99" s="5">
        <f>ROUND(ROUND(H99,2)*ROUND(G99,3),2)</f>
        <v>0</v>
      </c>
      <c r="O99">
        <f>(I99*21)/100</f>
        <v>0</v>
      </c>
      <c r="P99" t="s">
        <v>6</v>
      </c>
    </row>
    <row r="100" spans="1:16" x14ac:dyDescent="0.2">
      <c r="A100" s="4" t="s">
        <v>5</v>
      </c>
      <c r="E100" s="1" t="s">
        <v>4</v>
      </c>
    </row>
    <row r="101" spans="1:16" x14ac:dyDescent="0.2">
      <c r="A101" s="3" t="s">
        <v>3</v>
      </c>
      <c r="E101" s="2" t="s">
        <v>47</v>
      </c>
    </row>
    <row r="102" spans="1:16" ht="38.25" x14ac:dyDescent="0.2">
      <c r="A102" t="s">
        <v>1</v>
      </c>
      <c r="E102" s="1" t="s">
        <v>46</v>
      </c>
    </row>
    <row r="103" spans="1:16" ht="25.5" x14ac:dyDescent="0.2">
      <c r="A103" s="9" t="s">
        <v>11</v>
      </c>
      <c r="B103" s="10" t="s">
        <v>45</v>
      </c>
      <c r="C103" s="10" t="s">
        <v>44</v>
      </c>
      <c r="D103" s="9" t="s">
        <v>4</v>
      </c>
      <c r="E103" s="8" t="s">
        <v>43</v>
      </c>
      <c r="F103" s="7" t="s">
        <v>27</v>
      </c>
      <c r="G103" s="6">
        <v>160</v>
      </c>
      <c r="H103" s="5">
        <v>0</v>
      </c>
      <c r="I103" s="5">
        <f>ROUND(ROUND(H103,2)*ROUND(G103,3),2)</f>
        <v>0</v>
      </c>
      <c r="O103">
        <f>(I103*21)/100</f>
        <v>0</v>
      </c>
      <c r="P103" t="s">
        <v>6</v>
      </c>
    </row>
    <row r="104" spans="1:16" x14ac:dyDescent="0.2">
      <c r="A104" s="4" t="s">
        <v>5</v>
      </c>
      <c r="E104" s="1" t="s">
        <v>4</v>
      </c>
    </row>
    <row r="105" spans="1:16" x14ac:dyDescent="0.2">
      <c r="A105" s="3" t="s">
        <v>3</v>
      </c>
      <c r="E105" s="2" t="s">
        <v>2</v>
      </c>
    </row>
    <row r="106" spans="1:16" ht="63.75" x14ac:dyDescent="0.2">
      <c r="A106" t="s">
        <v>1</v>
      </c>
      <c r="E106" s="1" t="s">
        <v>42</v>
      </c>
    </row>
    <row r="107" spans="1:16" ht="25.5" x14ac:dyDescent="0.2">
      <c r="A107" s="9" t="s">
        <v>11</v>
      </c>
      <c r="B107" s="10" t="s">
        <v>41</v>
      </c>
      <c r="C107" s="10" t="s">
        <v>40</v>
      </c>
      <c r="D107" s="9" t="s">
        <v>4</v>
      </c>
      <c r="E107" s="8" t="s">
        <v>39</v>
      </c>
      <c r="F107" s="7" t="s">
        <v>27</v>
      </c>
      <c r="G107" s="6">
        <v>160</v>
      </c>
      <c r="H107" s="5">
        <v>0</v>
      </c>
      <c r="I107" s="5">
        <f>ROUND(ROUND(H107,2)*ROUND(G107,3),2)</f>
        <v>0</v>
      </c>
      <c r="O107">
        <f>(I107*21)/100</f>
        <v>0</v>
      </c>
      <c r="P107" t="s">
        <v>6</v>
      </c>
    </row>
    <row r="108" spans="1:16" x14ac:dyDescent="0.2">
      <c r="A108" s="4" t="s">
        <v>5</v>
      </c>
      <c r="E108" s="1" t="s">
        <v>4</v>
      </c>
    </row>
    <row r="109" spans="1:16" x14ac:dyDescent="0.2">
      <c r="A109" s="3" t="s">
        <v>3</v>
      </c>
      <c r="E109" s="2" t="s">
        <v>2</v>
      </c>
    </row>
    <row r="110" spans="1:16" ht="25.5" x14ac:dyDescent="0.2">
      <c r="A110" t="s">
        <v>1</v>
      </c>
      <c r="E110" s="1" t="s">
        <v>26</v>
      </c>
    </row>
    <row r="111" spans="1:16" x14ac:dyDescent="0.2">
      <c r="A111" s="9" t="s">
        <v>11</v>
      </c>
      <c r="B111" s="10" t="s">
        <v>38</v>
      </c>
      <c r="C111" s="10" t="s">
        <v>37</v>
      </c>
      <c r="D111" s="9" t="s">
        <v>4</v>
      </c>
      <c r="E111" s="8" t="s">
        <v>36</v>
      </c>
      <c r="F111" s="7" t="s">
        <v>22</v>
      </c>
      <c r="G111" s="6">
        <v>28800</v>
      </c>
      <c r="H111" s="5">
        <v>0</v>
      </c>
      <c r="I111" s="5">
        <f>ROUND(ROUND(H111,2)*ROUND(G111,3),2)</f>
        <v>0</v>
      </c>
      <c r="O111">
        <f>(I111*21)/100</f>
        <v>0</v>
      </c>
      <c r="P111" t="s">
        <v>6</v>
      </c>
    </row>
    <row r="112" spans="1:16" x14ac:dyDescent="0.2">
      <c r="A112" s="4" t="s">
        <v>5</v>
      </c>
      <c r="E112" s="1" t="s">
        <v>4</v>
      </c>
    </row>
    <row r="113" spans="1:18" x14ac:dyDescent="0.2">
      <c r="A113" s="3" t="s">
        <v>3</v>
      </c>
      <c r="E113" s="2" t="s">
        <v>2</v>
      </c>
    </row>
    <row r="114" spans="1:18" ht="25.5" x14ac:dyDescent="0.2">
      <c r="A114" t="s">
        <v>1</v>
      </c>
      <c r="E114" s="1" t="s">
        <v>35</v>
      </c>
    </row>
    <row r="115" spans="1:18" x14ac:dyDescent="0.2">
      <c r="A115" s="9" t="s">
        <v>11</v>
      </c>
      <c r="B115" s="10" t="s">
        <v>34</v>
      </c>
      <c r="C115" s="10" t="s">
        <v>33</v>
      </c>
      <c r="D115" s="9" t="s">
        <v>4</v>
      </c>
      <c r="E115" s="8" t="s">
        <v>32</v>
      </c>
      <c r="F115" s="7" t="s">
        <v>27</v>
      </c>
      <c r="G115" s="6">
        <v>160</v>
      </c>
      <c r="H115" s="5">
        <v>0</v>
      </c>
      <c r="I115" s="5">
        <f>ROUND(ROUND(H115,2)*ROUND(G115,3),2)</f>
        <v>0</v>
      </c>
      <c r="O115">
        <f>(I115*21)/100</f>
        <v>0</v>
      </c>
      <c r="P115" t="s">
        <v>6</v>
      </c>
    </row>
    <row r="116" spans="1:18" x14ac:dyDescent="0.2">
      <c r="A116" s="4" t="s">
        <v>5</v>
      </c>
      <c r="E116" s="1" t="s">
        <v>4</v>
      </c>
    </row>
    <row r="117" spans="1:18" x14ac:dyDescent="0.2">
      <c r="A117" s="3" t="s">
        <v>3</v>
      </c>
      <c r="E117" s="2" t="s">
        <v>2</v>
      </c>
    </row>
    <row r="118" spans="1:18" ht="63.75" x14ac:dyDescent="0.2">
      <c r="A118" t="s">
        <v>1</v>
      </c>
      <c r="E118" s="1" t="s">
        <v>31</v>
      </c>
    </row>
    <row r="119" spans="1:18" x14ac:dyDescent="0.2">
      <c r="A119" s="9" t="s">
        <v>11</v>
      </c>
      <c r="B119" s="10" t="s">
        <v>30</v>
      </c>
      <c r="C119" s="10" t="s">
        <v>29</v>
      </c>
      <c r="D119" s="9" t="s">
        <v>4</v>
      </c>
      <c r="E119" s="8" t="s">
        <v>28</v>
      </c>
      <c r="F119" s="7" t="s">
        <v>27</v>
      </c>
      <c r="G119" s="6">
        <v>160</v>
      </c>
      <c r="H119" s="5">
        <v>0</v>
      </c>
      <c r="I119" s="5">
        <f>ROUND(ROUND(H119,2)*ROUND(G119,3),2)</f>
        <v>0</v>
      </c>
      <c r="O119">
        <f>(I119*21)/100</f>
        <v>0</v>
      </c>
      <c r="P119" t="s">
        <v>6</v>
      </c>
    </row>
    <row r="120" spans="1:18" x14ac:dyDescent="0.2">
      <c r="A120" s="4" t="s">
        <v>5</v>
      </c>
      <c r="E120" s="1" t="s">
        <v>4</v>
      </c>
    </row>
    <row r="121" spans="1:18" x14ac:dyDescent="0.2">
      <c r="A121" s="3" t="s">
        <v>3</v>
      </c>
      <c r="E121" s="2" t="s">
        <v>2</v>
      </c>
    </row>
    <row r="122" spans="1:18" ht="25.5" x14ac:dyDescent="0.2">
      <c r="A122" t="s">
        <v>1</v>
      </c>
      <c r="E122" s="1" t="s">
        <v>26</v>
      </c>
    </row>
    <row r="123" spans="1:18" x14ac:dyDescent="0.2">
      <c r="A123" s="9" t="s">
        <v>11</v>
      </c>
      <c r="B123" s="10" t="s">
        <v>25</v>
      </c>
      <c r="C123" s="10" t="s">
        <v>24</v>
      </c>
      <c r="D123" s="9" t="s">
        <v>4</v>
      </c>
      <c r="E123" s="8" t="s">
        <v>23</v>
      </c>
      <c r="F123" s="7" t="s">
        <v>22</v>
      </c>
      <c r="G123" s="6">
        <v>160</v>
      </c>
      <c r="H123" s="5">
        <v>0</v>
      </c>
      <c r="I123" s="5">
        <f>ROUND(ROUND(H123,2)*ROUND(G123,3),2)</f>
        <v>0</v>
      </c>
      <c r="O123">
        <f>(I123*21)/100</f>
        <v>0</v>
      </c>
      <c r="P123" t="s">
        <v>6</v>
      </c>
    </row>
    <row r="124" spans="1:18" x14ac:dyDescent="0.2">
      <c r="A124" s="4" t="s">
        <v>5</v>
      </c>
      <c r="E124" s="1" t="s">
        <v>4</v>
      </c>
    </row>
    <row r="125" spans="1:18" x14ac:dyDescent="0.2">
      <c r="A125" s="3" t="s">
        <v>3</v>
      </c>
      <c r="E125" s="2" t="s">
        <v>2</v>
      </c>
    </row>
    <row r="126" spans="1:18" ht="25.5" x14ac:dyDescent="0.2">
      <c r="A126" t="s">
        <v>1</v>
      </c>
      <c r="E126" s="1" t="s">
        <v>21</v>
      </c>
    </row>
    <row r="127" spans="1:18" ht="12.75" customHeight="1" x14ac:dyDescent="0.2">
      <c r="A127" s="12" t="s">
        <v>20</v>
      </c>
      <c r="B127" s="12"/>
      <c r="C127" s="14" t="s">
        <v>19</v>
      </c>
      <c r="D127" s="12"/>
      <c r="E127" s="13" t="s">
        <v>18</v>
      </c>
      <c r="F127" s="12"/>
      <c r="G127" s="12"/>
      <c r="H127" s="12"/>
      <c r="I127" s="11">
        <f>0+Q127</f>
        <v>0</v>
      </c>
      <c r="O127">
        <f>0+R127</f>
        <v>0</v>
      </c>
      <c r="Q127">
        <f>0+I128+I132+I136</f>
        <v>0</v>
      </c>
      <c r="R127">
        <f>0+O128+O132+O136</f>
        <v>0</v>
      </c>
    </row>
    <row r="128" spans="1:18" ht="25.5" x14ac:dyDescent="0.2">
      <c r="A128" s="9" t="s">
        <v>11</v>
      </c>
      <c r="B128" s="10" t="s">
        <v>17</v>
      </c>
      <c r="C128" s="10" t="s">
        <v>16</v>
      </c>
      <c r="D128" s="9" t="s">
        <v>4</v>
      </c>
      <c r="E128" s="8" t="s">
        <v>15</v>
      </c>
      <c r="F128" s="7" t="s">
        <v>7</v>
      </c>
      <c r="G128" s="6">
        <v>882</v>
      </c>
      <c r="H128" s="5">
        <v>0</v>
      </c>
      <c r="I128" s="5">
        <f>ROUND(ROUND(H128,2)*ROUND(G128,3),2)</f>
        <v>0</v>
      </c>
      <c r="O128">
        <f>(I128*21)/100</f>
        <v>0</v>
      </c>
      <c r="P128" t="s">
        <v>6</v>
      </c>
    </row>
    <row r="129" spans="1:16" x14ac:dyDescent="0.2">
      <c r="A129" s="4" t="s">
        <v>5</v>
      </c>
      <c r="E129" s="1" t="s">
        <v>4</v>
      </c>
    </row>
    <row r="130" spans="1:16" x14ac:dyDescent="0.2">
      <c r="A130" s="3" t="s">
        <v>3</v>
      </c>
      <c r="E130" s="2" t="s">
        <v>2</v>
      </c>
    </row>
    <row r="131" spans="1:16" ht="140.25" x14ac:dyDescent="0.2">
      <c r="A131" t="s">
        <v>1</v>
      </c>
      <c r="E131" s="1" t="s">
        <v>0</v>
      </c>
    </row>
    <row r="132" spans="1:16" ht="25.5" x14ac:dyDescent="0.2">
      <c r="A132" s="9" t="s">
        <v>11</v>
      </c>
      <c r="B132" s="10" t="s">
        <v>14</v>
      </c>
      <c r="C132" s="10" t="s">
        <v>13</v>
      </c>
      <c r="D132" s="9" t="s">
        <v>4</v>
      </c>
      <c r="E132" s="8" t="s">
        <v>12</v>
      </c>
      <c r="F132" s="7" t="s">
        <v>7</v>
      </c>
      <c r="G132" s="6">
        <v>6435</v>
      </c>
      <c r="H132" s="5">
        <v>0</v>
      </c>
      <c r="I132" s="5">
        <f>ROUND(ROUND(H132,2)*ROUND(G132,3),2)</f>
        <v>0</v>
      </c>
      <c r="O132">
        <f>(I132*21)/100</f>
        <v>0</v>
      </c>
      <c r="P132" t="s">
        <v>6</v>
      </c>
    </row>
    <row r="133" spans="1:16" x14ac:dyDescent="0.2">
      <c r="A133" s="4" t="s">
        <v>5</v>
      </c>
      <c r="E133" s="1" t="s">
        <v>4</v>
      </c>
    </row>
    <row r="134" spans="1:16" x14ac:dyDescent="0.2">
      <c r="A134" s="3" t="s">
        <v>3</v>
      </c>
      <c r="E134" s="2" t="s">
        <v>2</v>
      </c>
    </row>
    <row r="135" spans="1:16" ht="140.25" x14ac:dyDescent="0.2">
      <c r="A135" t="s">
        <v>1</v>
      </c>
      <c r="E135" s="1" t="s">
        <v>0</v>
      </c>
    </row>
    <row r="136" spans="1:16" ht="25.5" x14ac:dyDescent="0.2">
      <c r="A136" s="9" t="s">
        <v>11</v>
      </c>
      <c r="B136" s="10" t="s">
        <v>10</v>
      </c>
      <c r="C136" s="10" t="s">
        <v>9</v>
      </c>
      <c r="D136" s="9" t="s">
        <v>4</v>
      </c>
      <c r="E136" s="8" t="s">
        <v>8</v>
      </c>
      <c r="F136" s="7" t="s">
        <v>7</v>
      </c>
      <c r="G136" s="6">
        <v>505</v>
      </c>
      <c r="H136" s="5">
        <v>0</v>
      </c>
      <c r="I136" s="5">
        <f>ROUND(ROUND(H136,2)*ROUND(G136,3),2)</f>
        <v>0</v>
      </c>
      <c r="O136">
        <f>(I136*21)/100</f>
        <v>0</v>
      </c>
      <c r="P136" t="s">
        <v>6</v>
      </c>
    </row>
    <row r="137" spans="1:16" x14ac:dyDescent="0.2">
      <c r="A137" s="4" t="s">
        <v>5</v>
      </c>
      <c r="E137" s="1" t="s">
        <v>4</v>
      </c>
    </row>
    <row r="138" spans="1:16" x14ac:dyDescent="0.2">
      <c r="A138" s="3" t="s">
        <v>3</v>
      </c>
      <c r="E138" s="2" t="s">
        <v>2</v>
      </c>
    </row>
    <row r="139" spans="1:16" ht="140.25" x14ac:dyDescent="0.2">
      <c r="A139" t="s">
        <v>1</v>
      </c>
      <c r="E139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90-00-02.1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Rotschein Petr Ing.</cp:lastModifiedBy>
  <dcterms:created xsi:type="dcterms:W3CDTF">2019-09-03T14:15:11Z</dcterms:created>
  <dcterms:modified xsi:type="dcterms:W3CDTF">2019-11-13T13:34:23Z</dcterms:modified>
</cp:coreProperties>
</file>